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5203"/>
  <workbookPr autoCompressPictures="0"/>
  <bookViews>
    <workbookView xWindow="480" yWindow="480" windowWidth="25120" windowHeight="14240" activeTab="1"/>
  </bookViews>
  <sheets>
    <sheet name="Results 2021" sheetId="1" r:id="rId1"/>
    <sheet name="Combined results 2017&amp;2021" sheetId="3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3" l="1"/>
  <c r="F19" i="3"/>
  <c r="F15" i="3"/>
  <c r="I26" i="3"/>
  <c r="F29" i="3"/>
  <c r="F37" i="3"/>
  <c r="F40" i="3"/>
  <c r="F44" i="3"/>
  <c r="F49" i="3"/>
  <c r="F53" i="3"/>
  <c r="F58" i="3"/>
  <c r="J27" i="3"/>
  <c r="K27" i="3"/>
  <c r="F2" i="3"/>
  <c r="F5" i="3"/>
  <c r="F9" i="3"/>
  <c r="F10" i="3"/>
  <c r="F23" i="3"/>
  <c r="J26" i="3"/>
  <c r="K26" i="3"/>
  <c r="I28" i="3"/>
  <c r="I27" i="3"/>
  <c r="J8" i="3"/>
  <c r="K8" i="3"/>
  <c r="J7" i="3"/>
  <c r="K7" i="3"/>
  <c r="J22" i="3"/>
  <c r="I22" i="3"/>
  <c r="I9" i="3"/>
  <c r="I8" i="3"/>
  <c r="I7" i="3"/>
  <c r="L30" i="1"/>
  <c r="M30" i="1"/>
  <c r="L31" i="1"/>
  <c r="M31" i="1"/>
  <c r="L32" i="1"/>
  <c r="H8" i="1"/>
  <c r="G8" i="1"/>
</calcChain>
</file>

<file path=xl/sharedStrings.xml><?xml version="1.0" encoding="utf-8"?>
<sst xmlns="http://schemas.openxmlformats.org/spreadsheetml/2006/main" count="391" uniqueCount="89">
  <si>
    <t>m1</t>
  </si>
  <si>
    <t>tsz1</t>
  </si>
  <si>
    <t>tsz001</t>
  </si>
  <si>
    <t>tsz002</t>
  </si>
  <si>
    <t>tsz003</t>
  </si>
  <si>
    <t>comments</t>
  </si>
  <si>
    <t>ghosts cells</t>
  </si>
  <si>
    <t>water run out half way</t>
  </si>
  <si>
    <t>m2</t>
  </si>
  <si>
    <t>tsz004</t>
  </si>
  <si>
    <t>tsz005</t>
  </si>
  <si>
    <t>bad movie z shift</t>
  </si>
  <si>
    <t>breathing movement</t>
  </si>
  <si>
    <t>breathing but beautiful contrast</t>
  </si>
  <si>
    <t>m3</t>
  </si>
  <si>
    <t>tsz016</t>
  </si>
  <si>
    <t>tsz017</t>
  </si>
  <si>
    <t>tsz018</t>
  </si>
  <si>
    <t>tsz019</t>
  </si>
  <si>
    <t>tsz020</t>
  </si>
  <si>
    <t>m4</t>
  </si>
  <si>
    <t>m5</t>
  </si>
  <si>
    <t>tsz006</t>
  </si>
  <si>
    <t>m6</t>
  </si>
  <si>
    <t>half FOV</t>
  </si>
  <si>
    <t>m7</t>
  </si>
  <si>
    <t>m8</t>
  </si>
  <si>
    <t>m9</t>
  </si>
  <si>
    <t>too big shift in z</t>
  </si>
  <si>
    <t>big drift, not confident</t>
  </si>
  <si>
    <t>artefact but okish, ghost cells clear</t>
  </si>
  <si>
    <t>stable in z</t>
  </si>
  <si>
    <t>slight shift</t>
  </si>
  <si>
    <t>lesser shift deep in, but tough to quantify</t>
  </si>
  <si>
    <t>bad movie</t>
  </si>
  <si>
    <t>loss water</t>
  </si>
  <si>
    <t>ghosts</t>
  </si>
  <si>
    <t>shift then stable</t>
  </si>
  <si>
    <t>water loss</t>
  </si>
  <si>
    <t>weak signal</t>
  </si>
  <si>
    <t>until t9</t>
  </si>
  <si>
    <t>condition</t>
  </si>
  <si>
    <t>shERK3</t>
  </si>
  <si>
    <t>shCTRL</t>
  </si>
  <si>
    <t>t.test</t>
  </si>
  <si>
    <t>average</t>
  </si>
  <si>
    <t>st dev</t>
  </si>
  <si>
    <t>mice</t>
  </si>
  <si>
    <t>movie per mice</t>
  </si>
  <si>
    <t>movies per mice</t>
  </si>
  <si>
    <t>movies</t>
  </si>
  <si>
    <t>ctrl m1</t>
  </si>
  <si>
    <t>tsz2</t>
  </si>
  <si>
    <t>tsz3</t>
  </si>
  <si>
    <t>ctrl m2</t>
  </si>
  <si>
    <t>tsz4</t>
  </si>
  <si>
    <t>ctrl m3</t>
  </si>
  <si>
    <t>ctrl m4</t>
  </si>
  <si>
    <t>tsz5</t>
  </si>
  <si>
    <t>tsz6</t>
  </si>
  <si>
    <t>tsz7</t>
  </si>
  <si>
    <t>tsz8</t>
  </si>
  <si>
    <t>sh_m1</t>
  </si>
  <si>
    <t>sh_m2</t>
  </si>
  <si>
    <t>sh_m3</t>
  </si>
  <si>
    <t>tsz2b</t>
  </si>
  <si>
    <t>GFP cells</t>
  </si>
  <si>
    <t>mouse</t>
  </si>
  <si>
    <t>movie</t>
  </si>
  <si>
    <t>m1_sh</t>
  </si>
  <si>
    <t>m2_sh</t>
  </si>
  <si>
    <t>m3_ctrl</t>
  </si>
  <si>
    <t>m4_ctrl</t>
  </si>
  <si>
    <t>m5_sh</t>
  </si>
  <si>
    <t>m6_sh</t>
  </si>
  <si>
    <t>m7_ctrl</t>
  </si>
  <si>
    <t>m8_sh</t>
  </si>
  <si>
    <t>year expt</t>
  </si>
  <si>
    <t>expt dec2021</t>
  </si>
  <si>
    <t>ctrl</t>
  </si>
  <si>
    <t>sh</t>
  </si>
  <si>
    <t>av movie per mice</t>
  </si>
  <si>
    <t>sem</t>
  </si>
  <si>
    <t>Data presented as average moving cells per FOV</t>
  </si>
  <si>
    <t>Data presented as average moving cells per mice per FOV</t>
  </si>
  <si>
    <t>too many breathing mvt, possible underest.</t>
  </si>
  <si>
    <t>too many breathing mvt, underest.</t>
  </si>
  <si>
    <t>too many breathing mvt</t>
  </si>
  <si>
    <t>average per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</si>
</sst>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GFP+ motile cells per field of view (+- SEM)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'Combined results 2017&amp;2021'!$K$7:$K$8</c:f>
                <c:numCache>
                  <c:formatCode>General</c:formatCode>
                  <c:ptCount val="2"/>
                  <c:pt idx="0">
                    <c:v>4.052665101398636</c:v>
                  </c:pt>
                  <c:pt idx="1">
                    <c:v>1.075730900224108</c:v>
                  </c:pt>
                </c:numCache>
              </c:numRef>
            </c:plus>
            <c:minus>
              <c:numRef>
                <c:f>'Combined results 2017&amp;2021'!$K$7:$K$8</c:f>
                <c:numCache>
                  <c:formatCode>General</c:formatCode>
                  <c:ptCount val="2"/>
                  <c:pt idx="0">
                    <c:v>4.052665101398636</c:v>
                  </c:pt>
                  <c:pt idx="1">
                    <c:v>1.075730900224108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'Combined results 2017&amp;2021'!$H$7:$H$8</c:f>
              <c:strCache>
                <c:ptCount val="2"/>
                <c:pt idx="0">
                  <c:v>shCTRL</c:v>
                </c:pt>
                <c:pt idx="1">
                  <c:v>shERK3</c:v>
                </c:pt>
              </c:strCache>
            </c:strRef>
          </c:cat>
          <c:val>
            <c:numRef>
              <c:f>'Combined results 2017&amp;2021'!$I$7:$I$8</c:f>
              <c:numCache>
                <c:formatCode>General</c:formatCode>
                <c:ptCount val="2"/>
                <c:pt idx="0">
                  <c:v>10.74074074074074</c:v>
                </c:pt>
                <c:pt idx="1">
                  <c:v>2.848484848484849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79-F74C-BC5E-F8D18F1E6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9037864"/>
        <c:axId val="2130618376"/>
      </c:barChart>
      <c:catAx>
        <c:axId val="2129037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618376"/>
        <c:crosses val="autoZero"/>
        <c:auto val="1"/>
        <c:lblAlgn val="ctr"/>
        <c:lblOffset val="100"/>
        <c:noMultiLvlLbl val="0"/>
      </c:catAx>
      <c:valAx>
        <c:axId val="213061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037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GFP+ motile cells per mice per field of view (+- SEM)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'Combined results 2017&amp;2021'!$K$26:$K$27</c:f>
                <c:numCache>
                  <c:formatCode>General</c:formatCode>
                  <c:ptCount val="2"/>
                  <c:pt idx="0">
                    <c:v>3.07939995480169</c:v>
                  </c:pt>
                  <c:pt idx="1">
                    <c:v>1.000585146262243</c:v>
                  </c:pt>
                </c:numCache>
              </c:numRef>
            </c:plus>
            <c:minus>
              <c:numRef>
                <c:f>'Combined results 2017&amp;2021'!$K$26:$K$27</c:f>
                <c:numCache>
                  <c:formatCode>General</c:formatCode>
                  <c:ptCount val="2"/>
                  <c:pt idx="0">
                    <c:v>3.07939995480169</c:v>
                  </c:pt>
                  <c:pt idx="1">
                    <c:v>1.000585146262243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'Combined results 2017&amp;2021'!$H$7:$H$8</c:f>
              <c:strCache>
                <c:ptCount val="2"/>
                <c:pt idx="0">
                  <c:v>shCTRL</c:v>
                </c:pt>
                <c:pt idx="1">
                  <c:v>shERK3</c:v>
                </c:pt>
              </c:strCache>
            </c:strRef>
          </c:cat>
          <c:val>
            <c:numRef>
              <c:f>'Combined results 2017&amp;2021'!$I$26:$I$27</c:f>
              <c:numCache>
                <c:formatCode>General</c:formatCode>
                <c:ptCount val="2"/>
                <c:pt idx="0">
                  <c:v>10.48095238095238</c:v>
                </c:pt>
                <c:pt idx="1">
                  <c:v>3.091666666666666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97-C248-8993-CEFFBB9B8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7561512"/>
        <c:axId val="-2137185720"/>
      </c:barChart>
      <c:catAx>
        <c:axId val="212756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185720"/>
        <c:crosses val="autoZero"/>
        <c:auto val="1"/>
        <c:lblAlgn val="ctr"/>
        <c:lblOffset val="100"/>
        <c:noMultiLvlLbl val="0"/>
      </c:catAx>
      <c:valAx>
        <c:axId val="-213718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561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812800</xdr:colOff>
      <xdr:row>2</xdr:row>
      <xdr:rowOff>133350</xdr:rowOff>
    </xdr:from>
    <xdr:to>
      <xdr:col>20</xdr:col>
      <xdr:colOff>431800</xdr:colOff>
      <xdr:row>16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DEE339A-3A68-4E4D-AD8B-88A037A92A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787400</xdr:colOff>
      <xdr:row>21</xdr:row>
      <xdr:rowOff>38100</xdr:rowOff>
    </xdr:from>
    <xdr:to>
      <xdr:col>20</xdr:col>
      <xdr:colOff>406400</xdr:colOff>
      <xdr:row>34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C70DCF4C-5879-4A42-B2BB-5E39E6821B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workbookViewId="0">
      <selection activeCell="C21" sqref="C21"/>
    </sheetView>
  </sheetViews>
  <sheetFormatPr baseColWidth="10" defaultRowHeight="15" x14ac:dyDescent="0"/>
  <cols>
    <col min="3" max="3" width="35.5" bestFit="1" customWidth="1"/>
  </cols>
  <sheetData>
    <row r="2" spans="1:15">
      <c r="A2" t="s">
        <v>67</v>
      </c>
      <c r="B2" t="s">
        <v>68</v>
      </c>
      <c r="C2" t="s">
        <v>5</v>
      </c>
      <c r="D2" t="s">
        <v>66</v>
      </c>
      <c r="E2" t="s">
        <v>41</v>
      </c>
      <c r="F2" s="3"/>
      <c r="G2" s="4" t="s">
        <v>43</v>
      </c>
      <c r="H2" s="5" t="s">
        <v>42</v>
      </c>
    </row>
    <row r="3" spans="1:15">
      <c r="A3" t="s">
        <v>0</v>
      </c>
      <c r="B3" t="s">
        <v>1</v>
      </c>
      <c r="C3" t="s">
        <v>6</v>
      </c>
      <c r="D3">
        <v>0</v>
      </c>
      <c r="E3" t="s">
        <v>42</v>
      </c>
      <c r="F3" s="6" t="s">
        <v>49</v>
      </c>
      <c r="G3" s="7">
        <v>4</v>
      </c>
      <c r="H3" s="8">
        <v>4</v>
      </c>
      <c r="L3" t="s">
        <v>41</v>
      </c>
    </row>
    <row r="4" spans="1:15">
      <c r="B4" t="s">
        <v>2</v>
      </c>
      <c r="D4">
        <v>3</v>
      </c>
      <c r="E4" t="s">
        <v>42</v>
      </c>
      <c r="F4" s="6"/>
      <c r="G4" s="7">
        <v>4</v>
      </c>
      <c r="H4" s="8">
        <v>5</v>
      </c>
      <c r="K4">
        <v>3</v>
      </c>
      <c r="L4" t="s">
        <v>43</v>
      </c>
      <c r="N4">
        <v>0</v>
      </c>
      <c r="O4" t="s">
        <v>42</v>
      </c>
    </row>
    <row r="5" spans="1:15">
      <c r="B5" t="s">
        <v>3</v>
      </c>
      <c r="C5" t="s">
        <v>6</v>
      </c>
      <c r="D5">
        <v>1</v>
      </c>
      <c r="E5" t="s">
        <v>42</v>
      </c>
      <c r="F5" s="6"/>
      <c r="G5" s="7">
        <v>6</v>
      </c>
      <c r="H5" s="8">
        <v>4</v>
      </c>
      <c r="K5">
        <v>6</v>
      </c>
      <c r="L5" t="s">
        <v>43</v>
      </c>
      <c r="N5">
        <v>3</v>
      </c>
      <c r="O5" t="s">
        <v>42</v>
      </c>
    </row>
    <row r="6" spans="1:15">
      <c r="B6" t="s">
        <v>4</v>
      </c>
      <c r="C6" t="s">
        <v>7</v>
      </c>
      <c r="D6">
        <v>0</v>
      </c>
      <c r="E6" t="s">
        <v>42</v>
      </c>
      <c r="F6" s="6"/>
      <c r="G6" s="7"/>
      <c r="H6" s="8">
        <v>5</v>
      </c>
      <c r="K6">
        <v>2</v>
      </c>
      <c r="L6" t="s">
        <v>43</v>
      </c>
      <c r="N6">
        <v>1</v>
      </c>
      <c r="O6" t="s">
        <v>42</v>
      </c>
    </row>
    <row r="7" spans="1:15">
      <c r="A7" t="s">
        <v>8</v>
      </c>
      <c r="B7" t="s">
        <v>2</v>
      </c>
      <c r="C7" t="s">
        <v>11</v>
      </c>
      <c r="D7">
        <v>0</v>
      </c>
      <c r="E7" t="s">
        <v>42</v>
      </c>
      <c r="F7" s="6"/>
      <c r="G7" s="7"/>
      <c r="H7" s="8">
        <v>4</v>
      </c>
      <c r="K7">
        <v>0</v>
      </c>
      <c r="L7" t="s">
        <v>43</v>
      </c>
      <c r="N7">
        <v>0</v>
      </c>
      <c r="O7" t="s">
        <v>42</v>
      </c>
    </row>
    <row r="8" spans="1:15">
      <c r="B8" t="s">
        <v>3</v>
      </c>
      <c r="C8" t="s">
        <v>12</v>
      </c>
      <c r="D8">
        <v>2</v>
      </c>
      <c r="E8" t="s">
        <v>42</v>
      </c>
      <c r="F8" s="9"/>
      <c r="G8" s="10">
        <f>AVERAGE(G3:G5)</f>
        <v>4.666666666666667</v>
      </c>
      <c r="H8" s="11">
        <f>AVERAGE(H3:H7)</f>
        <v>4.4000000000000004</v>
      </c>
      <c r="K8">
        <v>3</v>
      </c>
      <c r="L8" t="s">
        <v>43</v>
      </c>
      <c r="N8">
        <v>0</v>
      </c>
      <c r="O8" t="s">
        <v>42</v>
      </c>
    </row>
    <row r="9" spans="1:15">
      <c r="B9" t="s">
        <v>4</v>
      </c>
      <c r="C9" t="s">
        <v>13</v>
      </c>
      <c r="D9">
        <v>1</v>
      </c>
      <c r="E9" t="s">
        <v>42</v>
      </c>
      <c r="K9">
        <v>8</v>
      </c>
      <c r="L9" t="s">
        <v>43</v>
      </c>
      <c r="N9">
        <v>2</v>
      </c>
      <c r="O9" t="s">
        <v>42</v>
      </c>
    </row>
    <row r="10" spans="1:15">
      <c r="B10" t="s">
        <v>9</v>
      </c>
      <c r="D10">
        <v>2</v>
      </c>
      <c r="E10" t="s">
        <v>42</v>
      </c>
      <c r="K10">
        <v>2</v>
      </c>
      <c r="L10" t="s">
        <v>43</v>
      </c>
      <c r="N10">
        <v>1</v>
      </c>
      <c r="O10" t="s">
        <v>42</v>
      </c>
    </row>
    <row r="11" spans="1:15">
      <c r="B11" t="s">
        <v>10</v>
      </c>
      <c r="D11">
        <v>1</v>
      </c>
      <c r="E11" t="s">
        <v>42</v>
      </c>
      <c r="K11">
        <v>20</v>
      </c>
      <c r="L11" t="s">
        <v>43</v>
      </c>
      <c r="N11">
        <v>2</v>
      </c>
      <c r="O11" t="s">
        <v>42</v>
      </c>
    </row>
    <row r="12" spans="1:15">
      <c r="A12" t="s">
        <v>14</v>
      </c>
      <c r="B12" t="s">
        <v>15</v>
      </c>
      <c r="D12">
        <v>3</v>
      </c>
      <c r="E12" t="s">
        <v>43</v>
      </c>
      <c r="K12">
        <v>0</v>
      </c>
      <c r="L12" t="s">
        <v>43</v>
      </c>
      <c r="N12">
        <v>1</v>
      </c>
      <c r="O12" t="s">
        <v>42</v>
      </c>
    </row>
    <row r="13" spans="1:15">
      <c r="B13" t="s">
        <v>16</v>
      </c>
      <c r="D13">
        <v>6</v>
      </c>
      <c r="E13" t="s">
        <v>43</v>
      </c>
      <c r="K13">
        <v>0</v>
      </c>
      <c r="L13" t="s">
        <v>43</v>
      </c>
      <c r="N13">
        <v>0</v>
      </c>
      <c r="O13" t="s">
        <v>42</v>
      </c>
    </row>
    <row r="14" spans="1:15">
      <c r="B14" t="s">
        <v>17</v>
      </c>
      <c r="C14" t="s">
        <v>38</v>
      </c>
      <c r="E14" t="s">
        <v>43</v>
      </c>
      <c r="K14">
        <v>0</v>
      </c>
      <c r="L14" t="s">
        <v>43</v>
      </c>
      <c r="N14">
        <v>0</v>
      </c>
      <c r="O14" t="s">
        <v>42</v>
      </c>
    </row>
    <row r="15" spans="1:15">
      <c r="B15" t="s">
        <v>18</v>
      </c>
      <c r="C15" t="s">
        <v>39</v>
      </c>
      <c r="D15">
        <v>2</v>
      </c>
      <c r="E15" t="s">
        <v>43</v>
      </c>
      <c r="K15">
        <v>7</v>
      </c>
      <c r="L15" t="s">
        <v>43</v>
      </c>
      <c r="N15">
        <v>0</v>
      </c>
      <c r="O15" t="s">
        <v>42</v>
      </c>
    </row>
    <row r="16" spans="1:15">
      <c r="B16" t="s">
        <v>19</v>
      </c>
      <c r="C16" t="s">
        <v>40</v>
      </c>
      <c r="D16">
        <v>0</v>
      </c>
      <c r="E16" t="s">
        <v>43</v>
      </c>
      <c r="K16">
        <v>2</v>
      </c>
      <c r="L16" t="s">
        <v>43</v>
      </c>
      <c r="N16">
        <v>2</v>
      </c>
      <c r="O16" t="s">
        <v>42</v>
      </c>
    </row>
    <row r="17" spans="1:16">
      <c r="A17" t="s">
        <v>20</v>
      </c>
      <c r="B17" t="s">
        <v>2</v>
      </c>
      <c r="C17" t="s">
        <v>85</v>
      </c>
      <c r="D17">
        <v>3</v>
      </c>
      <c r="E17" t="s">
        <v>43</v>
      </c>
      <c r="K17">
        <v>7</v>
      </c>
      <c r="L17" t="s">
        <v>43</v>
      </c>
      <c r="N17">
        <v>1</v>
      </c>
      <c r="O17" t="s">
        <v>42</v>
      </c>
    </row>
    <row r="18" spans="1:16">
      <c r="B18" t="s">
        <v>3</v>
      </c>
      <c r="C18" t="s">
        <v>86</v>
      </c>
      <c r="D18">
        <v>8</v>
      </c>
      <c r="E18" t="s">
        <v>43</v>
      </c>
      <c r="N18">
        <v>0</v>
      </c>
      <c r="O18" t="s">
        <v>42</v>
      </c>
    </row>
    <row r="19" spans="1:16">
      <c r="B19" t="s">
        <v>4</v>
      </c>
      <c r="C19" t="s">
        <v>87</v>
      </c>
      <c r="D19">
        <v>2</v>
      </c>
      <c r="E19" t="s">
        <v>43</v>
      </c>
      <c r="N19">
        <v>1</v>
      </c>
      <c r="O19" t="s">
        <v>42</v>
      </c>
    </row>
    <row r="20" spans="1:16">
      <c r="B20" t="s">
        <v>9</v>
      </c>
      <c r="D20">
        <v>20</v>
      </c>
      <c r="E20" t="s">
        <v>43</v>
      </c>
      <c r="N20">
        <v>2</v>
      </c>
      <c r="O20" t="s">
        <v>42</v>
      </c>
    </row>
    <row r="21" spans="1:16">
      <c r="A21" t="s">
        <v>21</v>
      </c>
      <c r="B21" t="s">
        <v>2</v>
      </c>
      <c r="D21">
        <v>0</v>
      </c>
      <c r="E21" t="s">
        <v>42</v>
      </c>
      <c r="N21">
        <v>2</v>
      </c>
      <c r="O21" t="s">
        <v>42</v>
      </c>
    </row>
    <row r="22" spans="1:16">
      <c r="A22" s="1"/>
      <c r="B22" t="s">
        <v>3</v>
      </c>
      <c r="C22" t="s">
        <v>24</v>
      </c>
      <c r="D22">
        <v>0</v>
      </c>
      <c r="E22" t="s">
        <v>42</v>
      </c>
      <c r="N22">
        <v>1</v>
      </c>
      <c r="O22" t="s">
        <v>42</v>
      </c>
    </row>
    <row r="23" spans="1:16">
      <c r="A23" s="1"/>
      <c r="B23" t="s">
        <v>4</v>
      </c>
      <c r="D23">
        <v>0</v>
      </c>
      <c r="E23" t="s">
        <v>42</v>
      </c>
      <c r="N23">
        <v>1</v>
      </c>
      <c r="O23" t="s">
        <v>42</v>
      </c>
    </row>
    <row r="24" spans="1:16">
      <c r="A24" s="1"/>
      <c r="B24" t="s">
        <v>9</v>
      </c>
      <c r="C24" t="s">
        <v>34</v>
      </c>
      <c r="E24" t="s">
        <v>42</v>
      </c>
      <c r="N24">
        <v>0</v>
      </c>
      <c r="O24" t="s">
        <v>42</v>
      </c>
    </row>
    <row r="25" spans="1:16">
      <c r="A25" s="1"/>
      <c r="B25" t="s">
        <v>10</v>
      </c>
      <c r="D25">
        <v>2</v>
      </c>
      <c r="E25" t="s">
        <v>42</v>
      </c>
      <c r="N25">
        <v>5</v>
      </c>
      <c r="O25" t="s">
        <v>42</v>
      </c>
    </row>
    <row r="26" spans="1:16">
      <c r="A26" s="1"/>
      <c r="B26" t="s">
        <v>22</v>
      </c>
      <c r="C26" t="s">
        <v>34</v>
      </c>
      <c r="E26" t="s">
        <v>42</v>
      </c>
    </row>
    <row r="27" spans="1:16">
      <c r="A27" s="1" t="s">
        <v>23</v>
      </c>
      <c r="B27" t="s">
        <v>2</v>
      </c>
      <c r="C27" t="s">
        <v>35</v>
      </c>
      <c r="E27" t="s">
        <v>42</v>
      </c>
    </row>
    <row r="28" spans="1:16">
      <c r="A28" s="1"/>
      <c r="B28" t="s">
        <v>3</v>
      </c>
      <c r="C28" t="s">
        <v>36</v>
      </c>
      <c r="D28">
        <v>1</v>
      </c>
      <c r="E28" t="s">
        <v>42</v>
      </c>
      <c r="K28" t="s">
        <v>78</v>
      </c>
    </row>
    <row r="29" spans="1:16">
      <c r="A29" s="1"/>
      <c r="B29" t="s">
        <v>4</v>
      </c>
      <c r="C29" t="s">
        <v>37</v>
      </c>
      <c r="D29">
        <v>0</v>
      </c>
      <c r="E29" t="s">
        <v>42</v>
      </c>
      <c r="K29" s="2"/>
      <c r="L29" s="2" t="s">
        <v>45</v>
      </c>
      <c r="M29" s="2" t="s">
        <v>46</v>
      </c>
      <c r="N29" s="2" t="s">
        <v>47</v>
      </c>
      <c r="O29" s="2" t="s">
        <v>48</v>
      </c>
      <c r="P29" s="2" t="s">
        <v>50</v>
      </c>
    </row>
    <row r="30" spans="1:16">
      <c r="A30" s="1"/>
      <c r="B30" t="s">
        <v>9</v>
      </c>
      <c r="D30">
        <v>1</v>
      </c>
      <c r="E30" t="s">
        <v>42</v>
      </c>
      <c r="K30" s="2" t="s">
        <v>43</v>
      </c>
      <c r="L30" s="2">
        <f>AVERAGE(K4:K17)</f>
        <v>4.2857142857142856</v>
      </c>
      <c r="M30" s="2">
        <f>STDEV(K4:K17)</f>
        <v>5.3411115441893298</v>
      </c>
      <c r="N30" s="2">
        <v>3</v>
      </c>
      <c r="O30" s="2">
        <v>4.5999999999999996</v>
      </c>
      <c r="P30" s="2">
        <v>14</v>
      </c>
    </row>
    <row r="31" spans="1:16">
      <c r="A31" s="1"/>
      <c r="B31" t="s">
        <v>10</v>
      </c>
      <c r="D31">
        <v>2</v>
      </c>
      <c r="E31" t="s">
        <v>42</v>
      </c>
      <c r="K31" s="2" t="s">
        <v>42</v>
      </c>
      <c r="L31" s="2">
        <f>AVERAGE(N4:N25)</f>
        <v>1.1363636363636365</v>
      </c>
      <c r="M31" s="2">
        <f>STDEV(N4:N25)</f>
        <v>1.245772070624499</v>
      </c>
      <c r="N31" s="2">
        <v>5</v>
      </c>
      <c r="O31" s="2">
        <v>4.3</v>
      </c>
      <c r="P31" s="2">
        <v>22</v>
      </c>
    </row>
    <row r="32" spans="1:16">
      <c r="A32" s="1"/>
      <c r="B32" t="s">
        <v>22</v>
      </c>
      <c r="D32">
        <v>2</v>
      </c>
      <c r="E32" t="s">
        <v>42</v>
      </c>
      <c r="K32" s="2" t="s">
        <v>44</v>
      </c>
      <c r="L32" s="2">
        <f>_xlfn.T.TEST(K4:K17,N4:N25,2,2)</f>
        <v>1.1430276404077302E-2</v>
      </c>
      <c r="M32" s="2"/>
      <c r="N32" s="2"/>
      <c r="O32" s="2"/>
      <c r="P32" s="2"/>
    </row>
    <row r="33" spans="1:5">
      <c r="A33" s="1" t="s">
        <v>25</v>
      </c>
      <c r="B33" t="s">
        <v>2</v>
      </c>
      <c r="D33">
        <v>0</v>
      </c>
      <c r="E33" t="s">
        <v>43</v>
      </c>
    </row>
    <row r="34" spans="1:5">
      <c r="A34" s="1"/>
      <c r="B34" t="s">
        <v>3</v>
      </c>
      <c r="D34">
        <v>0</v>
      </c>
      <c r="E34" t="s">
        <v>43</v>
      </c>
    </row>
    <row r="35" spans="1:5">
      <c r="A35" s="1"/>
      <c r="B35" t="s">
        <v>4</v>
      </c>
      <c r="D35">
        <v>0</v>
      </c>
      <c r="E35" t="s">
        <v>43</v>
      </c>
    </row>
    <row r="36" spans="1:5">
      <c r="A36" s="1"/>
      <c r="B36" t="s">
        <v>9</v>
      </c>
      <c r="D36">
        <v>7</v>
      </c>
      <c r="E36" t="s">
        <v>43</v>
      </c>
    </row>
    <row r="37" spans="1:5">
      <c r="A37" s="1"/>
      <c r="B37" t="s">
        <v>10</v>
      </c>
      <c r="D37">
        <v>2</v>
      </c>
      <c r="E37" t="s">
        <v>43</v>
      </c>
    </row>
    <row r="38" spans="1:5">
      <c r="A38" s="1"/>
      <c r="B38" t="s">
        <v>22</v>
      </c>
      <c r="D38">
        <v>7</v>
      </c>
      <c r="E38" t="s">
        <v>43</v>
      </c>
    </row>
    <row r="39" spans="1:5">
      <c r="A39" s="1" t="s">
        <v>26</v>
      </c>
      <c r="B39" t="s">
        <v>2</v>
      </c>
      <c r="C39" t="s">
        <v>29</v>
      </c>
      <c r="D39">
        <v>1</v>
      </c>
      <c r="E39" t="s">
        <v>42</v>
      </c>
    </row>
    <row r="40" spans="1:5">
      <c r="A40" s="1"/>
      <c r="B40" t="s">
        <v>3</v>
      </c>
      <c r="C40" t="s">
        <v>30</v>
      </c>
      <c r="D40">
        <v>1</v>
      </c>
      <c r="E40" t="s">
        <v>42</v>
      </c>
    </row>
    <row r="41" spans="1:5">
      <c r="A41" s="1"/>
      <c r="B41" t="s">
        <v>4</v>
      </c>
      <c r="C41" t="s">
        <v>32</v>
      </c>
      <c r="D41">
        <v>0</v>
      </c>
      <c r="E41" t="s">
        <v>42</v>
      </c>
    </row>
    <row r="42" spans="1:5">
      <c r="A42" s="1"/>
      <c r="B42" t="s">
        <v>9</v>
      </c>
      <c r="C42" t="s">
        <v>31</v>
      </c>
      <c r="D42">
        <v>5</v>
      </c>
      <c r="E42" t="s">
        <v>42</v>
      </c>
    </row>
    <row r="43" spans="1:5">
      <c r="A43" t="s">
        <v>27</v>
      </c>
      <c r="B43" t="s">
        <v>2</v>
      </c>
      <c r="C43" t="s">
        <v>28</v>
      </c>
      <c r="E43" t="s">
        <v>43</v>
      </c>
    </row>
    <row r="44" spans="1:5">
      <c r="B44" t="s">
        <v>3</v>
      </c>
      <c r="C44" t="s">
        <v>33</v>
      </c>
      <c r="E44" t="s">
        <v>43</v>
      </c>
    </row>
    <row r="45" spans="1:5">
      <c r="B45" t="s">
        <v>4</v>
      </c>
      <c r="C45" t="s">
        <v>33</v>
      </c>
      <c r="E45" t="s">
        <v>43</v>
      </c>
    </row>
    <row r="46" spans="1:5">
      <c r="B46" t="s">
        <v>9</v>
      </c>
      <c r="C46" t="s">
        <v>28</v>
      </c>
      <c r="E46" t="s">
        <v>43</v>
      </c>
    </row>
    <row r="47" spans="1:5">
      <c r="B47" t="s">
        <v>10</v>
      </c>
      <c r="C47" t="s">
        <v>28</v>
      </c>
      <c r="E47" t="s">
        <v>43</v>
      </c>
    </row>
    <row r="48" spans="1:5">
      <c r="B48" t="s">
        <v>22</v>
      </c>
      <c r="C48" t="s">
        <v>28</v>
      </c>
      <c r="E48" t="s">
        <v>43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A13" workbookViewId="0">
      <selection activeCell="A33" sqref="A33:XFD36"/>
    </sheetView>
  </sheetViews>
  <sheetFormatPr baseColWidth="10" defaultRowHeight="15" x14ac:dyDescent="0"/>
  <cols>
    <col min="12" max="12" width="7.83203125" customWidth="1"/>
  </cols>
  <sheetData>
    <row r="1" spans="1:14">
      <c r="A1" t="s">
        <v>67</v>
      </c>
      <c r="B1" t="s">
        <v>68</v>
      </c>
      <c r="C1" t="s">
        <v>66</v>
      </c>
      <c r="D1" t="s">
        <v>41</v>
      </c>
      <c r="E1" t="s">
        <v>77</v>
      </c>
      <c r="F1" t="s">
        <v>88</v>
      </c>
    </row>
    <row r="2" spans="1:14">
      <c r="A2" t="s">
        <v>51</v>
      </c>
      <c r="B2" t="s">
        <v>1</v>
      </c>
      <c r="C2">
        <v>30</v>
      </c>
      <c r="D2" t="s">
        <v>43</v>
      </c>
      <c r="E2">
        <v>2017</v>
      </c>
      <c r="F2">
        <f>AVERAGE(C2:C4)</f>
        <v>18</v>
      </c>
    </row>
    <row r="3" spans="1:14">
      <c r="A3" t="s">
        <v>51</v>
      </c>
      <c r="B3" t="s">
        <v>52</v>
      </c>
      <c r="C3">
        <v>13</v>
      </c>
      <c r="D3" t="s">
        <v>43</v>
      </c>
      <c r="E3">
        <v>2017</v>
      </c>
    </row>
    <row r="4" spans="1:14">
      <c r="A4" t="s">
        <v>51</v>
      </c>
      <c r="B4" t="s">
        <v>53</v>
      </c>
      <c r="C4">
        <v>11</v>
      </c>
      <c r="D4" t="s">
        <v>43</v>
      </c>
      <c r="E4">
        <v>2017</v>
      </c>
      <c r="H4" s="2" t="s">
        <v>83</v>
      </c>
    </row>
    <row r="5" spans="1:14">
      <c r="A5" t="s">
        <v>54</v>
      </c>
      <c r="B5" t="s">
        <v>1</v>
      </c>
      <c r="C5">
        <v>9</v>
      </c>
      <c r="D5" t="s">
        <v>43</v>
      </c>
      <c r="E5">
        <v>2017</v>
      </c>
      <c r="F5">
        <f>AVERAGE(C5:C8)</f>
        <v>20.5</v>
      </c>
    </row>
    <row r="6" spans="1:14">
      <c r="A6" t="s">
        <v>54</v>
      </c>
      <c r="B6" t="s">
        <v>52</v>
      </c>
      <c r="C6">
        <v>20</v>
      </c>
      <c r="D6" t="s">
        <v>43</v>
      </c>
      <c r="E6">
        <v>2017</v>
      </c>
      <c r="H6" s="2"/>
      <c r="I6" s="2" t="s">
        <v>45</v>
      </c>
      <c r="J6" s="2" t="s">
        <v>46</v>
      </c>
      <c r="K6" t="s">
        <v>82</v>
      </c>
      <c r="L6" s="2" t="s">
        <v>47</v>
      </c>
      <c r="M6" s="2" t="s">
        <v>81</v>
      </c>
      <c r="N6" s="2" t="s">
        <v>50</v>
      </c>
    </row>
    <row r="7" spans="1:14">
      <c r="A7" t="s">
        <v>54</v>
      </c>
      <c r="B7" t="s">
        <v>53</v>
      </c>
      <c r="C7">
        <v>30</v>
      </c>
      <c r="D7" t="s">
        <v>43</v>
      </c>
      <c r="E7">
        <v>2017</v>
      </c>
      <c r="H7" s="2" t="s">
        <v>43</v>
      </c>
      <c r="I7" s="2">
        <f>AVERAGE(C2:C28)</f>
        <v>10.74074074074074</v>
      </c>
      <c r="J7" s="2">
        <f>STDEV(C2:C28)</f>
        <v>10.722344005331156</v>
      </c>
      <c r="K7">
        <f>J7/L7^0.5</f>
        <v>4.0526651013986363</v>
      </c>
      <c r="L7" s="2">
        <v>7</v>
      </c>
      <c r="M7" s="2">
        <v>3.85</v>
      </c>
      <c r="N7" s="2">
        <v>27</v>
      </c>
    </row>
    <row r="8" spans="1:14">
      <c r="A8" t="s">
        <v>54</v>
      </c>
      <c r="B8" t="s">
        <v>55</v>
      </c>
      <c r="C8">
        <v>23</v>
      </c>
      <c r="D8" t="s">
        <v>43</v>
      </c>
      <c r="E8">
        <v>2017</v>
      </c>
      <c r="H8" s="2" t="s">
        <v>42</v>
      </c>
      <c r="I8" s="2">
        <f>AVERAGE(C29:C61)</f>
        <v>2.8484848484848486</v>
      </c>
      <c r="J8" s="2">
        <f>STDEV(C29:C61)</f>
        <v>3.0426264571215045</v>
      </c>
      <c r="K8">
        <f>J8/L8^0.5</f>
        <v>1.075730900224108</v>
      </c>
      <c r="L8" s="2">
        <v>8</v>
      </c>
      <c r="M8" s="2">
        <v>4.125</v>
      </c>
      <c r="N8" s="2">
        <v>33</v>
      </c>
    </row>
    <row r="9" spans="1:14">
      <c r="A9" t="s">
        <v>56</v>
      </c>
      <c r="B9" t="s">
        <v>52</v>
      </c>
      <c r="C9">
        <v>3</v>
      </c>
      <c r="D9" t="s">
        <v>43</v>
      </c>
      <c r="E9">
        <v>2017</v>
      </c>
      <c r="F9">
        <f>C9</f>
        <v>3</v>
      </c>
      <c r="H9" s="2" t="s">
        <v>44</v>
      </c>
      <c r="I9" s="2">
        <f>_xlfn.T.TEST(C2:C28,C29:C61,2,2)</f>
        <v>1.5865536390499249E-4</v>
      </c>
      <c r="J9" s="2"/>
      <c r="K9" s="2"/>
      <c r="L9" s="2"/>
      <c r="M9" s="2"/>
    </row>
    <row r="10" spans="1:14">
      <c r="A10" t="s">
        <v>57</v>
      </c>
      <c r="B10" t="s">
        <v>52</v>
      </c>
      <c r="C10">
        <v>7</v>
      </c>
      <c r="D10" t="s">
        <v>43</v>
      </c>
      <c r="E10">
        <v>2017</v>
      </c>
      <c r="F10">
        <f>AVERAGE(C10:C14)</f>
        <v>18.2</v>
      </c>
    </row>
    <row r="11" spans="1:14">
      <c r="A11" t="s">
        <v>57</v>
      </c>
      <c r="B11" t="s">
        <v>53</v>
      </c>
      <c r="C11">
        <v>1</v>
      </c>
      <c r="D11" t="s">
        <v>43</v>
      </c>
      <c r="E11">
        <v>2017</v>
      </c>
    </row>
    <row r="12" spans="1:14">
      <c r="A12" t="s">
        <v>57</v>
      </c>
      <c r="B12" t="s">
        <v>59</v>
      </c>
      <c r="C12">
        <v>29</v>
      </c>
      <c r="D12" t="s">
        <v>43</v>
      </c>
      <c r="E12">
        <v>2017</v>
      </c>
    </row>
    <row r="13" spans="1:14">
      <c r="A13" t="s">
        <v>57</v>
      </c>
      <c r="B13" t="s">
        <v>60</v>
      </c>
      <c r="C13">
        <v>24</v>
      </c>
      <c r="D13" t="s">
        <v>43</v>
      </c>
      <c r="E13">
        <v>2017</v>
      </c>
      <c r="I13" t="s">
        <v>79</v>
      </c>
      <c r="J13" t="s">
        <v>80</v>
      </c>
    </row>
    <row r="14" spans="1:14">
      <c r="A14" t="s">
        <v>57</v>
      </c>
      <c r="B14" t="s">
        <v>61</v>
      </c>
      <c r="C14">
        <v>30</v>
      </c>
      <c r="D14" t="s">
        <v>43</v>
      </c>
      <c r="E14">
        <v>2017</v>
      </c>
      <c r="H14">
        <v>1</v>
      </c>
      <c r="I14">
        <v>3</v>
      </c>
      <c r="J14">
        <v>4</v>
      </c>
    </row>
    <row r="15" spans="1:14">
      <c r="A15" t="s">
        <v>71</v>
      </c>
      <c r="B15" t="s">
        <v>15</v>
      </c>
      <c r="C15">
        <v>3</v>
      </c>
      <c r="D15" t="s">
        <v>43</v>
      </c>
      <c r="E15">
        <v>2021</v>
      </c>
      <c r="F15">
        <f>AVERAGE(C15:C18)</f>
        <v>2.75</v>
      </c>
      <c r="H15">
        <v>2</v>
      </c>
      <c r="I15">
        <v>4</v>
      </c>
      <c r="J15">
        <v>4</v>
      </c>
    </row>
    <row r="16" spans="1:14">
      <c r="A16" t="s">
        <v>71</v>
      </c>
      <c r="B16" t="s">
        <v>16</v>
      </c>
      <c r="C16">
        <v>6</v>
      </c>
      <c r="D16" t="s">
        <v>43</v>
      </c>
      <c r="E16">
        <v>2021</v>
      </c>
      <c r="H16">
        <v>3</v>
      </c>
      <c r="I16">
        <v>1</v>
      </c>
      <c r="J16">
        <v>3</v>
      </c>
    </row>
    <row r="17" spans="1:14">
      <c r="A17" t="s">
        <v>71</v>
      </c>
      <c r="B17" t="s">
        <v>18</v>
      </c>
      <c r="C17">
        <v>2</v>
      </c>
      <c r="D17" t="s">
        <v>43</v>
      </c>
      <c r="E17">
        <v>2021</v>
      </c>
      <c r="H17">
        <v>4</v>
      </c>
      <c r="I17">
        <v>5</v>
      </c>
      <c r="J17" s="8">
        <v>4</v>
      </c>
    </row>
    <row r="18" spans="1:14">
      <c r="A18" t="s">
        <v>71</v>
      </c>
      <c r="B18" t="s">
        <v>19</v>
      </c>
      <c r="C18">
        <v>0</v>
      </c>
      <c r="D18" t="s">
        <v>43</v>
      </c>
      <c r="E18">
        <v>2021</v>
      </c>
      <c r="H18">
        <v>5</v>
      </c>
      <c r="I18">
        <v>4</v>
      </c>
      <c r="J18" s="8">
        <v>5</v>
      </c>
    </row>
    <row r="19" spans="1:14">
      <c r="A19" t="s">
        <v>72</v>
      </c>
      <c r="B19" t="s">
        <v>2</v>
      </c>
      <c r="C19">
        <v>3</v>
      </c>
      <c r="D19" t="s">
        <v>43</v>
      </c>
      <c r="E19">
        <v>2021</v>
      </c>
      <c r="F19">
        <f>AVERAGE(C19:C22)</f>
        <v>8.25</v>
      </c>
      <c r="H19">
        <v>6</v>
      </c>
      <c r="I19">
        <v>4</v>
      </c>
      <c r="J19" s="8">
        <v>4</v>
      </c>
    </row>
    <row r="20" spans="1:14">
      <c r="A20" t="s">
        <v>72</v>
      </c>
      <c r="B20" t="s">
        <v>3</v>
      </c>
      <c r="C20">
        <v>8</v>
      </c>
      <c r="D20" t="s">
        <v>43</v>
      </c>
      <c r="E20">
        <v>2021</v>
      </c>
      <c r="H20">
        <v>7</v>
      </c>
      <c r="I20">
        <v>6</v>
      </c>
      <c r="J20" s="8">
        <v>5</v>
      </c>
    </row>
    <row r="21" spans="1:14">
      <c r="A21" t="s">
        <v>72</v>
      </c>
      <c r="B21" t="s">
        <v>4</v>
      </c>
      <c r="C21">
        <v>2</v>
      </c>
      <c r="D21" t="s">
        <v>43</v>
      </c>
      <c r="E21">
        <v>2021</v>
      </c>
      <c r="H21">
        <v>8</v>
      </c>
      <c r="J21" s="8">
        <v>4</v>
      </c>
    </row>
    <row r="22" spans="1:14">
      <c r="A22" t="s">
        <v>72</v>
      </c>
      <c r="B22" t="s">
        <v>9</v>
      </c>
      <c r="C22">
        <v>20</v>
      </c>
      <c r="D22" t="s">
        <v>43</v>
      </c>
      <c r="E22">
        <v>2021</v>
      </c>
      <c r="I22">
        <f>AVERAGE(I14:I21)</f>
        <v>3.8571428571428572</v>
      </c>
      <c r="J22">
        <f>AVERAGE(J14:J21)</f>
        <v>4.125</v>
      </c>
    </row>
    <row r="23" spans="1:14">
      <c r="A23" s="1" t="s">
        <v>75</v>
      </c>
      <c r="B23" t="s">
        <v>2</v>
      </c>
      <c r="C23">
        <v>0</v>
      </c>
      <c r="D23" t="s">
        <v>43</v>
      </c>
      <c r="E23">
        <v>2021</v>
      </c>
      <c r="F23">
        <f>AVERAGE(C23:C28)</f>
        <v>2.6666666666666665</v>
      </c>
    </row>
    <row r="24" spans="1:14">
      <c r="A24" s="1" t="s">
        <v>75</v>
      </c>
      <c r="B24" t="s">
        <v>3</v>
      </c>
      <c r="C24">
        <v>0</v>
      </c>
      <c r="D24" t="s">
        <v>43</v>
      </c>
      <c r="E24">
        <v>2021</v>
      </c>
      <c r="H24" s="2" t="s">
        <v>84</v>
      </c>
    </row>
    <row r="25" spans="1:14">
      <c r="A25" s="1" t="s">
        <v>75</v>
      </c>
      <c r="B25" t="s">
        <v>4</v>
      </c>
      <c r="C25">
        <v>0</v>
      </c>
      <c r="D25" t="s">
        <v>43</v>
      </c>
      <c r="E25">
        <v>2021</v>
      </c>
      <c r="H25" s="2"/>
      <c r="I25" s="2" t="s">
        <v>45</v>
      </c>
      <c r="J25" s="2" t="s">
        <v>46</v>
      </c>
      <c r="K25" t="s">
        <v>82</v>
      </c>
      <c r="L25" s="2" t="s">
        <v>47</v>
      </c>
      <c r="M25" s="2" t="s">
        <v>81</v>
      </c>
      <c r="N25" s="2" t="s">
        <v>50</v>
      </c>
    </row>
    <row r="26" spans="1:14">
      <c r="A26" s="1" t="s">
        <v>75</v>
      </c>
      <c r="B26" t="s">
        <v>9</v>
      </c>
      <c r="C26">
        <v>7</v>
      </c>
      <c r="D26" t="s">
        <v>43</v>
      </c>
      <c r="E26">
        <v>2021</v>
      </c>
      <c r="H26" s="2" t="s">
        <v>43</v>
      </c>
      <c r="I26" s="2">
        <f>AVERAGE(F2:F28)</f>
        <v>10.480952380952383</v>
      </c>
      <c r="J26" s="2">
        <f>STDEV(F2:F28)</f>
        <v>8.1473264677088117</v>
      </c>
      <c r="K26">
        <f>J26/L26^0.5</f>
        <v>3.0793999548016897</v>
      </c>
      <c r="L26" s="2">
        <v>7</v>
      </c>
      <c r="M26" s="2">
        <v>3.85</v>
      </c>
      <c r="N26" s="2">
        <v>27</v>
      </c>
    </row>
    <row r="27" spans="1:14">
      <c r="A27" s="1" t="s">
        <v>75</v>
      </c>
      <c r="B27" t="s">
        <v>10</v>
      </c>
      <c r="C27">
        <v>2</v>
      </c>
      <c r="D27" t="s">
        <v>43</v>
      </c>
      <c r="E27">
        <v>2021</v>
      </c>
      <c r="H27" s="2" t="s">
        <v>42</v>
      </c>
      <c r="I27" s="2">
        <f>AVERAGE(F29:F61)</f>
        <v>3.0916666666666663</v>
      </c>
      <c r="J27" s="2">
        <f>STDEV(F29:F61)</f>
        <v>2.8300821683062631</v>
      </c>
      <c r="K27">
        <f>J27/L27^0.5</f>
        <v>1.0005851462622433</v>
      </c>
      <c r="L27" s="2">
        <v>8</v>
      </c>
      <c r="M27" s="2">
        <v>4.125</v>
      </c>
      <c r="N27" s="2">
        <v>33</v>
      </c>
    </row>
    <row r="28" spans="1:14">
      <c r="A28" s="1" t="s">
        <v>75</v>
      </c>
      <c r="B28" t="s">
        <v>22</v>
      </c>
      <c r="C28">
        <v>7</v>
      </c>
      <c r="D28" t="s">
        <v>43</v>
      </c>
      <c r="E28">
        <v>2021</v>
      </c>
      <c r="H28" s="2" t="s">
        <v>44</v>
      </c>
      <c r="I28" s="2">
        <f>_xlfn.T.TEST(F2:F28,F29:F61,2,2)</f>
        <v>3.1191169191750079E-2</v>
      </c>
      <c r="J28" s="2"/>
      <c r="K28" s="2"/>
      <c r="L28" s="2"/>
      <c r="M28" s="2"/>
    </row>
    <row r="29" spans="1:14">
      <c r="A29" t="s">
        <v>62</v>
      </c>
      <c r="B29" t="s">
        <v>1</v>
      </c>
      <c r="C29">
        <v>2</v>
      </c>
      <c r="D29" t="s">
        <v>42</v>
      </c>
      <c r="E29">
        <v>2017</v>
      </c>
      <c r="F29">
        <f>AVERAGE(C29:C32)</f>
        <v>4.75</v>
      </c>
    </row>
    <row r="30" spans="1:14">
      <c r="A30" t="s">
        <v>62</v>
      </c>
      <c r="B30" t="s">
        <v>52</v>
      </c>
      <c r="C30">
        <v>7</v>
      </c>
      <c r="D30" t="s">
        <v>42</v>
      </c>
      <c r="E30">
        <v>2017</v>
      </c>
    </row>
    <row r="31" spans="1:14">
      <c r="A31" t="s">
        <v>62</v>
      </c>
      <c r="B31" t="s">
        <v>53</v>
      </c>
      <c r="C31">
        <v>7</v>
      </c>
      <c r="D31" t="s">
        <v>42</v>
      </c>
      <c r="E31">
        <v>2017</v>
      </c>
    </row>
    <row r="32" spans="1:14">
      <c r="A32" t="s">
        <v>62</v>
      </c>
      <c r="B32" t="s">
        <v>55</v>
      </c>
      <c r="C32">
        <v>3</v>
      </c>
      <c r="D32" t="s">
        <v>42</v>
      </c>
      <c r="E32">
        <v>2017</v>
      </c>
    </row>
    <row r="33" spans="1:6" s="12" customFormat="1">
      <c r="A33" s="12" t="s">
        <v>63</v>
      </c>
      <c r="B33" s="12" t="s">
        <v>52</v>
      </c>
      <c r="C33" s="12">
        <v>3</v>
      </c>
      <c r="D33" s="12" t="s">
        <v>42</v>
      </c>
      <c r="E33" s="12">
        <v>2017</v>
      </c>
      <c r="F33" s="12">
        <f>AVERAGE(C33:C36)</f>
        <v>7</v>
      </c>
    </row>
    <row r="34" spans="1:6" s="12" customFormat="1">
      <c r="A34" s="12" t="s">
        <v>63</v>
      </c>
      <c r="B34" s="12" t="s">
        <v>53</v>
      </c>
      <c r="C34" s="12">
        <v>7</v>
      </c>
      <c r="D34" s="12" t="s">
        <v>42</v>
      </c>
      <c r="E34" s="12">
        <v>2017</v>
      </c>
    </row>
    <row r="35" spans="1:6" s="12" customFormat="1">
      <c r="A35" s="12" t="s">
        <v>63</v>
      </c>
      <c r="B35" s="12" t="s">
        <v>55</v>
      </c>
      <c r="C35" s="12">
        <v>11</v>
      </c>
      <c r="D35" s="12" t="s">
        <v>42</v>
      </c>
      <c r="E35" s="12">
        <v>2017</v>
      </c>
    </row>
    <row r="36" spans="1:6" s="12" customFormat="1">
      <c r="A36" s="12" t="s">
        <v>63</v>
      </c>
      <c r="B36" s="12" t="s">
        <v>58</v>
      </c>
      <c r="C36" s="12">
        <v>7</v>
      </c>
      <c r="D36" s="12" t="s">
        <v>42</v>
      </c>
      <c r="E36" s="12">
        <v>2017</v>
      </c>
    </row>
    <row r="37" spans="1:6">
      <c r="A37" t="s">
        <v>64</v>
      </c>
      <c r="B37" t="s">
        <v>1</v>
      </c>
      <c r="C37">
        <v>6</v>
      </c>
      <c r="D37" t="s">
        <v>42</v>
      </c>
      <c r="E37">
        <v>2017</v>
      </c>
      <c r="F37">
        <f>AVERAGE(C37:C39)</f>
        <v>7.333333333333333</v>
      </c>
    </row>
    <row r="38" spans="1:6">
      <c r="A38" t="s">
        <v>64</v>
      </c>
      <c r="B38" t="s">
        <v>52</v>
      </c>
      <c r="C38">
        <v>8</v>
      </c>
      <c r="D38" t="s">
        <v>42</v>
      </c>
      <c r="E38">
        <v>2017</v>
      </c>
    </row>
    <row r="39" spans="1:6">
      <c r="A39" t="s">
        <v>64</v>
      </c>
      <c r="B39" t="s">
        <v>65</v>
      </c>
      <c r="C39">
        <v>8</v>
      </c>
      <c r="D39" t="s">
        <v>42</v>
      </c>
      <c r="E39">
        <v>2017</v>
      </c>
    </row>
    <row r="40" spans="1:6">
      <c r="A40" t="s">
        <v>69</v>
      </c>
      <c r="B40" t="s">
        <v>1</v>
      </c>
      <c r="C40">
        <v>0</v>
      </c>
      <c r="D40" t="s">
        <v>42</v>
      </c>
      <c r="E40">
        <v>2021</v>
      </c>
      <c r="F40">
        <f>AVERAGE(C40:C43)</f>
        <v>1</v>
      </c>
    </row>
    <row r="41" spans="1:6">
      <c r="A41" t="s">
        <v>69</v>
      </c>
      <c r="B41" t="s">
        <v>2</v>
      </c>
      <c r="C41">
        <v>3</v>
      </c>
      <c r="D41" t="s">
        <v>42</v>
      </c>
      <c r="E41">
        <v>2021</v>
      </c>
    </row>
    <row r="42" spans="1:6">
      <c r="A42" t="s">
        <v>69</v>
      </c>
      <c r="B42" t="s">
        <v>3</v>
      </c>
      <c r="C42">
        <v>1</v>
      </c>
      <c r="D42" t="s">
        <v>42</v>
      </c>
      <c r="E42">
        <v>2021</v>
      </c>
    </row>
    <row r="43" spans="1:6">
      <c r="A43" t="s">
        <v>69</v>
      </c>
      <c r="B43" t="s">
        <v>4</v>
      </c>
      <c r="C43">
        <v>0</v>
      </c>
      <c r="D43" t="s">
        <v>42</v>
      </c>
      <c r="E43">
        <v>2021</v>
      </c>
    </row>
    <row r="44" spans="1:6">
      <c r="A44" t="s">
        <v>70</v>
      </c>
      <c r="B44" t="s">
        <v>2</v>
      </c>
      <c r="C44">
        <v>0</v>
      </c>
      <c r="D44" t="s">
        <v>42</v>
      </c>
      <c r="E44">
        <v>2021</v>
      </c>
      <c r="F44">
        <f>AVERAGE(C44:C48)</f>
        <v>1.2</v>
      </c>
    </row>
    <row r="45" spans="1:6">
      <c r="A45" t="s">
        <v>70</v>
      </c>
      <c r="B45" t="s">
        <v>3</v>
      </c>
      <c r="C45">
        <v>2</v>
      </c>
      <c r="D45" t="s">
        <v>42</v>
      </c>
      <c r="E45">
        <v>2021</v>
      </c>
    </row>
    <row r="46" spans="1:6">
      <c r="A46" t="s">
        <v>70</v>
      </c>
      <c r="B46" t="s">
        <v>4</v>
      </c>
      <c r="C46">
        <v>1</v>
      </c>
      <c r="D46" t="s">
        <v>42</v>
      </c>
      <c r="E46">
        <v>2021</v>
      </c>
    </row>
    <row r="47" spans="1:6">
      <c r="A47" t="s">
        <v>70</v>
      </c>
      <c r="B47" t="s">
        <v>9</v>
      </c>
      <c r="C47">
        <v>2</v>
      </c>
      <c r="D47" t="s">
        <v>42</v>
      </c>
      <c r="E47">
        <v>2021</v>
      </c>
    </row>
    <row r="48" spans="1:6">
      <c r="A48" t="s">
        <v>70</v>
      </c>
      <c r="B48" t="s">
        <v>10</v>
      </c>
      <c r="C48">
        <v>1</v>
      </c>
      <c r="D48" t="s">
        <v>42</v>
      </c>
      <c r="E48">
        <v>2021</v>
      </c>
    </row>
    <row r="49" spans="1:6">
      <c r="A49" t="s">
        <v>73</v>
      </c>
      <c r="B49" t="s">
        <v>2</v>
      </c>
      <c r="C49">
        <v>0</v>
      </c>
      <c r="D49" t="s">
        <v>42</v>
      </c>
      <c r="E49">
        <v>2021</v>
      </c>
      <c r="F49">
        <f>AVERAGE(C49:C52)</f>
        <v>0.5</v>
      </c>
    </row>
    <row r="50" spans="1:6">
      <c r="A50" t="s">
        <v>73</v>
      </c>
      <c r="B50" t="s">
        <v>3</v>
      </c>
      <c r="C50">
        <v>0</v>
      </c>
      <c r="D50" t="s">
        <v>42</v>
      </c>
      <c r="E50">
        <v>2021</v>
      </c>
    </row>
    <row r="51" spans="1:6">
      <c r="A51" t="s">
        <v>73</v>
      </c>
      <c r="B51" t="s">
        <v>4</v>
      </c>
      <c r="C51">
        <v>0</v>
      </c>
      <c r="D51" t="s">
        <v>42</v>
      </c>
      <c r="E51">
        <v>2021</v>
      </c>
    </row>
    <row r="52" spans="1:6">
      <c r="A52" t="s">
        <v>73</v>
      </c>
      <c r="B52" t="s">
        <v>10</v>
      </c>
      <c r="C52">
        <v>2</v>
      </c>
      <c r="D52" t="s">
        <v>42</v>
      </c>
      <c r="E52">
        <v>2021</v>
      </c>
    </row>
    <row r="53" spans="1:6">
      <c r="A53" s="1" t="s">
        <v>74</v>
      </c>
      <c r="B53" t="s">
        <v>3</v>
      </c>
      <c r="C53">
        <v>1</v>
      </c>
      <c r="D53" t="s">
        <v>42</v>
      </c>
      <c r="E53">
        <v>2021</v>
      </c>
      <c r="F53">
        <f>AVERAGE(C53:C57)</f>
        <v>1.2</v>
      </c>
    </row>
    <row r="54" spans="1:6">
      <c r="A54" s="1" t="s">
        <v>74</v>
      </c>
      <c r="B54" t="s">
        <v>4</v>
      </c>
      <c r="C54">
        <v>0</v>
      </c>
      <c r="D54" t="s">
        <v>42</v>
      </c>
      <c r="E54">
        <v>2021</v>
      </c>
    </row>
    <row r="55" spans="1:6">
      <c r="A55" s="1" t="s">
        <v>74</v>
      </c>
      <c r="B55" t="s">
        <v>9</v>
      </c>
      <c r="C55">
        <v>1</v>
      </c>
      <c r="D55" t="s">
        <v>42</v>
      </c>
      <c r="E55">
        <v>2021</v>
      </c>
    </row>
    <row r="56" spans="1:6">
      <c r="A56" s="1" t="s">
        <v>74</v>
      </c>
      <c r="B56" t="s">
        <v>10</v>
      </c>
      <c r="C56">
        <v>2</v>
      </c>
      <c r="D56" t="s">
        <v>42</v>
      </c>
      <c r="E56">
        <v>2021</v>
      </c>
    </row>
    <row r="57" spans="1:6">
      <c r="A57" s="1" t="s">
        <v>74</v>
      </c>
      <c r="B57" t="s">
        <v>22</v>
      </c>
      <c r="C57">
        <v>2</v>
      </c>
      <c r="D57" t="s">
        <v>42</v>
      </c>
      <c r="E57">
        <v>2021</v>
      </c>
    </row>
    <row r="58" spans="1:6">
      <c r="A58" s="1" t="s">
        <v>76</v>
      </c>
      <c r="B58" t="s">
        <v>2</v>
      </c>
      <c r="C58">
        <v>1</v>
      </c>
      <c r="D58" t="s">
        <v>42</v>
      </c>
      <c r="E58">
        <v>2021</v>
      </c>
      <c r="F58">
        <f>AVERAGE(C58:C61)</f>
        <v>1.75</v>
      </c>
    </row>
    <row r="59" spans="1:6">
      <c r="A59" s="1" t="s">
        <v>76</v>
      </c>
      <c r="B59" t="s">
        <v>3</v>
      </c>
      <c r="C59">
        <v>1</v>
      </c>
      <c r="D59" t="s">
        <v>42</v>
      </c>
      <c r="E59">
        <v>2021</v>
      </c>
    </row>
    <row r="60" spans="1:6">
      <c r="A60" s="1" t="s">
        <v>76</v>
      </c>
      <c r="B60" t="s">
        <v>4</v>
      </c>
      <c r="C60">
        <v>0</v>
      </c>
      <c r="D60" t="s">
        <v>42</v>
      </c>
      <c r="E60">
        <v>2021</v>
      </c>
    </row>
    <row r="61" spans="1:6">
      <c r="A61" s="1" t="s">
        <v>76</v>
      </c>
      <c r="B61" t="s">
        <v>9</v>
      </c>
      <c r="C61">
        <v>5</v>
      </c>
      <c r="D61" t="s">
        <v>42</v>
      </c>
      <c r="E61">
        <v>2021</v>
      </c>
    </row>
  </sheetData>
  <sortState ref="A2:E61">
    <sortCondition ref="D2:D61"/>
  </sortState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2021</vt:lpstr>
      <vt:lpstr>Combined results 2017&amp;2021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Kasia</cp:lastModifiedBy>
  <dcterms:created xsi:type="dcterms:W3CDTF">2022-01-11T16:05:26Z</dcterms:created>
  <dcterms:modified xsi:type="dcterms:W3CDTF">2022-05-11T18:46:29Z</dcterms:modified>
</cp:coreProperties>
</file>